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65521" windowWidth="21645" windowHeight="11760" tabRatio="500" activeTab="0"/>
  </bookViews>
  <sheets>
    <sheet name="Property Analyzer" sheetId="1" r:id="rId1"/>
  </sheets>
  <definedNames/>
  <calcPr fullCalcOnLoad="1"/>
</workbook>
</file>

<file path=xl/sharedStrings.xml><?xml version="1.0" encoding="utf-8"?>
<sst xmlns="http://schemas.openxmlformats.org/spreadsheetml/2006/main" count="101" uniqueCount="99">
  <si>
    <t>Equals Initial Investment</t>
  </si>
  <si>
    <t>Amortization Period</t>
  </si>
  <si>
    <t>Indicates an area that is automatically calculated.</t>
  </si>
  <si>
    <t>Property Cashflow Analyzer</t>
  </si>
  <si>
    <r>
      <t>Purpose:</t>
    </r>
    <r>
      <rPr>
        <sz val="10"/>
        <rFont val="Verdana"/>
        <family val="0"/>
      </rPr>
      <t xml:space="preserve">  The Property Analyzer is a tool to evaluate a property's cashflow characteristics.  The areas highlighted in green</t>
    </r>
  </si>
  <si>
    <t>are for the user to enter data.  The yellow highlighted cells are automatically calculated.  Enter in the basic information of</t>
  </si>
  <si>
    <t xml:space="preserve">entered in certain cells to demonstrate how the spreadsheet works.  Type over the green cells with new information to </t>
  </si>
  <si>
    <t>analyze your transaction.</t>
  </si>
  <si>
    <t>the transaction and the spreadsheet will calculate several common ratios and profitability measures.  Values are already</t>
  </si>
  <si>
    <t>TAXABLE NET INCOME (LOSS)</t>
  </si>
  <si>
    <t>#</t>
  </si>
  <si>
    <t>1st Mtg</t>
  </si>
  <si>
    <t>Balance</t>
  </si>
  <si>
    <t>Payment</t>
  </si>
  <si>
    <t>Interest</t>
  </si>
  <si>
    <t>Amtz
Period</t>
  </si>
  <si>
    <t>Loan
Term</t>
  </si>
  <si>
    <t>Definitions</t>
  </si>
  <si>
    <r>
      <t>Cap Rate</t>
    </r>
    <r>
      <rPr>
        <sz val="10"/>
        <rFont val="Verdana"/>
        <family val="0"/>
      </rPr>
      <t xml:space="preserve"> - Net Operating income / Sales Price</t>
    </r>
  </si>
  <si>
    <t xml:space="preserve">The Cap Rate is common measurement tool used by real estate professionals to measure the attractiveness of a property.  </t>
  </si>
  <si>
    <t>Brought to you by:</t>
  </si>
  <si>
    <t>http://www.chandler-property.com</t>
  </si>
  <si>
    <t xml:space="preserve">and </t>
  </si>
  <si>
    <t>http://www.BiggerPockets.com</t>
  </si>
  <si>
    <t>NOTE: This spreadsheet provided is best used as a reference and should not be considered a substitute for proper property analysis and should be used at your own risk.</t>
  </si>
  <si>
    <t>Cap Rate measeures NOI as a percent of Sales Price.  The higher the Cap Rate the better.</t>
  </si>
  <si>
    <t>Net Operating Income (NOI)</t>
  </si>
  <si>
    <t>Total Potential Income</t>
  </si>
  <si>
    <t>Vacancy</t>
  </si>
  <si>
    <t>-</t>
  </si>
  <si>
    <t>=</t>
  </si>
  <si>
    <t>Effective Gross Income</t>
  </si>
  <si>
    <t>Operating Expenses</t>
  </si>
  <si>
    <t>NOI</t>
  </si>
  <si>
    <t xml:space="preserve">NOI measures the profitability of a property by excluding the cost of debt (mortgage).  It essentially looks at the profitability of </t>
  </si>
  <si>
    <t>the property if it were paid off.</t>
  </si>
  <si>
    <t>Property Taxes</t>
  </si>
  <si>
    <r>
      <t xml:space="preserve">Loan to Value (LTV) </t>
    </r>
    <r>
      <rPr>
        <sz val="10"/>
        <rFont val="Verdana"/>
        <family val="0"/>
      </rPr>
      <t>= Loan / Property Value</t>
    </r>
  </si>
  <si>
    <t>riskiness of a loan.  Generally, banks do not loan above 85% LTV.</t>
  </si>
  <si>
    <t xml:space="preserve">LTV is a measurement of leverage.  The higher the LTV, the more leveraged a property.  Bank's use this to determine the </t>
  </si>
  <si>
    <t>Indicates an area for the user to enter data.</t>
  </si>
  <si>
    <t>Property Information</t>
  </si>
  <si>
    <t>Plus: Other Income</t>
  </si>
  <si>
    <t>Real Estate Taxes</t>
  </si>
  <si>
    <t>Personal Property Taxes</t>
  </si>
  <si>
    <t>Off Site Management</t>
  </si>
  <si>
    <t>Payroll</t>
  </si>
  <si>
    <t>Expenses/Benefits</t>
  </si>
  <si>
    <t>Taxes/Worker's Compensation</t>
  </si>
  <si>
    <t>Repairs and Maintenance</t>
  </si>
  <si>
    <t>Property Insurance</t>
  </si>
  <si>
    <t>Utilities</t>
  </si>
  <si>
    <t>Miscellaneous</t>
  </si>
  <si>
    <t>Sum of Line 6 thru 23</t>
  </si>
  <si>
    <t>Total Mortgage Payments</t>
  </si>
  <si>
    <t>Add Back:  Principal Payments</t>
  </si>
  <si>
    <t>- Depreciation</t>
  </si>
  <si>
    <t>Principal Paid on Loan</t>
  </si>
  <si>
    <t>Tax Depreciation on Building</t>
  </si>
  <si>
    <t>Land Cost</t>
  </si>
  <si>
    <t>Building Cost</t>
  </si>
  <si>
    <t>Cost Information</t>
  </si>
  <si>
    <t>Mortgage Information</t>
  </si>
  <si>
    <t>Ratio Information</t>
  </si>
  <si>
    <t>Loan to Value</t>
  </si>
  <si>
    <t>Cashflow / Initial Investment</t>
  </si>
  <si>
    <t>Cashflow / Assets</t>
  </si>
  <si>
    <t>CAP Rate</t>
  </si>
  <si>
    <t>Accounting and Legal</t>
  </si>
  <si>
    <t>Licenses/Permits</t>
  </si>
  <si>
    <t>Advertising</t>
  </si>
  <si>
    <t>Supplies</t>
  </si>
  <si>
    <t>Less: Annual Debt Service</t>
  </si>
  <si>
    <t>CASH FLOW BEFORE TAXES</t>
  </si>
  <si>
    <t>NET OPERATING INCOME</t>
  </si>
  <si>
    <t>TOTAL OPERATING EXPENSES</t>
  </si>
  <si>
    <t>OPERATING EXPENSES</t>
  </si>
  <si>
    <t>POTENTIAL RENTAL INCOME</t>
  </si>
  <si>
    <t>EFFECTIVE RENTAL INCOME</t>
  </si>
  <si>
    <t>GROSS OPERATING INCOME</t>
  </si>
  <si>
    <t>Annual
Amount</t>
  </si>
  <si>
    <t>Notes</t>
  </si>
  <si>
    <t>Total Potential Income if rented 100%</t>
  </si>
  <si>
    <t>Other Fees, charges, etc</t>
  </si>
  <si>
    <t>Total Revenue</t>
  </si>
  <si>
    <t>Assumed 2% Vacancy Factor</t>
  </si>
  <si>
    <t>Lawn and Grounds Keeping</t>
  </si>
  <si>
    <r>
      <t>Description</t>
    </r>
    <r>
      <rPr>
        <b/>
        <i/>
        <sz val="10"/>
        <rFont val="Verdana"/>
        <family val="0"/>
      </rPr>
      <t xml:space="preserve"> </t>
    </r>
    <r>
      <rPr>
        <b/>
        <i/>
        <sz val="8"/>
        <rFont val="Verdana"/>
        <family val="0"/>
      </rPr>
      <t>(All Figures are Annual)</t>
    </r>
  </si>
  <si>
    <t>Cost Basis</t>
  </si>
  <si>
    <t>Location</t>
  </si>
  <si>
    <t>Type of Property</t>
  </si>
  <si>
    <t>Size of Property</t>
  </si>
  <si>
    <t>Property Name</t>
  </si>
  <si>
    <t>Less Mortgages</t>
  </si>
  <si>
    <t>Office Bldg</t>
  </si>
  <si>
    <t>VB VA</t>
  </si>
  <si>
    <t>19,000 Sq Feet</t>
  </si>
  <si>
    <t>Independence Blvd</t>
  </si>
  <si>
    <t>Less: Vacancy Discounts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</si>
</sst>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8"/>
      <name val="Verdana"/>
      <family val="0"/>
    </font>
    <font>
      <b/>
      <u val="single"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9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quotePrefix="1">
      <alignment/>
    </xf>
    <xf numFmtId="42" fontId="1" fillId="33" borderId="10" xfId="0" applyNumberFormat="1" applyFont="1" applyFill="1" applyBorder="1" applyAlignment="1">
      <alignment/>
    </xf>
    <xf numFmtId="42" fontId="0" fillId="33" borderId="11" xfId="0" applyNumberFormat="1" applyFill="1" applyBorder="1" applyAlignment="1">
      <alignment/>
    </xf>
    <xf numFmtId="4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9" fontId="0" fillId="34" borderId="10" xfId="0" applyNumberFormat="1" applyFill="1" applyBorder="1" applyAlignment="1">
      <alignment/>
    </xf>
    <xf numFmtId="42" fontId="0" fillId="34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42" fontId="1" fillId="34" borderId="11" xfId="0" applyNumberFormat="1" applyFont="1" applyFill="1" applyBorder="1" applyAlignment="1">
      <alignment/>
    </xf>
    <xf numFmtId="42" fontId="1" fillId="34" borderId="10" xfId="0" applyNumberFormat="1" applyFont="1" applyFill="1" applyBorder="1" applyAlignment="1">
      <alignment/>
    </xf>
    <xf numFmtId="165" fontId="0" fillId="34" borderId="11" xfId="0" applyNumberFormat="1" applyFill="1" applyBorder="1" applyAlignment="1">
      <alignment/>
    </xf>
    <xf numFmtId="42" fontId="0" fillId="34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5" fillId="0" borderId="0" xfId="53" applyAlignment="1" applyProtection="1">
      <alignment/>
      <protection/>
    </xf>
    <xf numFmtId="0" fontId="0" fillId="34" borderId="11" xfId="0" applyFill="1" applyBorder="1" applyAlignment="1">
      <alignment/>
    </xf>
    <xf numFmtId="42" fontId="0" fillId="33" borderId="11" xfId="0" applyNumberFormat="1" applyFill="1" applyBorder="1" applyAlignment="1">
      <alignment horizontal="left"/>
    </xf>
    <xf numFmtId="42" fontId="0" fillId="34" borderId="11" xfId="0" applyNumberFormat="1" applyFill="1" applyBorder="1" applyAlignment="1">
      <alignment horizontal="left"/>
    </xf>
    <xf numFmtId="42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9525</xdr:rowOff>
    </xdr:from>
    <xdr:to>
      <xdr:col>7</xdr:col>
      <xdr:colOff>523875</xdr:colOff>
      <xdr:row>2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9525"/>
          <a:ext cx="161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10</xdr:col>
      <xdr:colOff>619125</xdr:colOff>
      <xdr:row>3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ggerpockets.com/" TargetMode="External" /><Relationship Id="rId2" Type="http://schemas.openxmlformats.org/officeDocument/2006/relationships/hyperlink" Target="http://www.chandler-property.com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84"/>
  <sheetViews>
    <sheetView tabSelected="1" zoomScale="90" zoomScaleNormal="90" zoomScalePageLayoutView="0" workbookViewId="0" topLeftCell="A28">
      <selection activeCell="H49" sqref="H49"/>
    </sheetView>
  </sheetViews>
  <sheetFormatPr defaultColWidth="11.00390625" defaultRowHeight="12.75"/>
  <cols>
    <col min="1" max="1" width="3.00390625" style="0" customWidth="1"/>
    <col min="2" max="2" width="5.875" style="0" customWidth="1"/>
    <col min="3" max="3" width="11.25390625" style="0" customWidth="1"/>
    <col min="4" max="4" width="11.00390625" style="0" customWidth="1"/>
    <col min="5" max="5" width="1.00390625" style="0" customWidth="1"/>
    <col min="6" max="6" width="11.00390625" style="0" customWidth="1"/>
    <col min="7" max="7" width="6.625" style="0" customWidth="1"/>
    <col min="8" max="8" width="9.75390625" style="0" customWidth="1"/>
    <col min="9" max="9" width="12.75390625" style="0" customWidth="1"/>
    <col min="10" max="10" width="1.00390625" style="0" customWidth="1"/>
    <col min="11" max="11" width="10.625" style="0" bestFit="1" customWidth="1"/>
    <col min="12" max="12" width="1.00390625" style="0" customWidth="1"/>
    <col min="13" max="13" width="7.25390625" style="0" bestFit="1" customWidth="1"/>
    <col min="14" max="14" width="1.00390625" style="0" customWidth="1"/>
    <col min="15" max="15" width="7.25390625" style="0" bestFit="1" customWidth="1"/>
    <col min="16" max="16" width="1.00390625" style="0" customWidth="1"/>
    <col min="17" max="17" width="6.375" style="0" bestFit="1" customWidth="1"/>
    <col min="18" max="18" width="1.00390625" style="0" customWidth="1"/>
  </cols>
  <sheetData>
    <row r="4" ht="18">
      <c r="A4" s="1" t="s">
        <v>3</v>
      </c>
    </row>
    <row r="5" spans="1:9" ht="12.75">
      <c r="A5" s="41"/>
      <c r="B5" t="s">
        <v>20</v>
      </c>
      <c r="D5" s="41" t="s">
        <v>21</v>
      </c>
      <c r="H5" t="s">
        <v>22</v>
      </c>
      <c r="I5" s="41" t="s">
        <v>23</v>
      </c>
    </row>
    <row r="6" ht="18">
      <c r="A6" s="1"/>
    </row>
    <row r="7" ht="12.75">
      <c r="A7" s="3" t="s">
        <v>4</v>
      </c>
    </row>
    <row r="8" ht="12.75">
      <c r="A8" s="7" t="s">
        <v>5</v>
      </c>
    </row>
    <row r="9" ht="12.75">
      <c r="A9" s="7" t="s">
        <v>8</v>
      </c>
    </row>
    <row r="10" ht="12.75">
      <c r="A10" s="7" t="s">
        <v>6</v>
      </c>
    </row>
    <row r="11" ht="12.75">
      <c r="A11" s="7" t="s">
        <v>7</v>
      </c>
    </row>
    <row r="13" spans="2:8" ht="12.75">
      <c r="B13" s="3" t="s">
        <v>41</v>
      </c>
      <c r="H13" s="3" t="s">
        <v>61</v>
      </c>
    </row>
    <row r="14" spans="2:14" ht="12.75">
      <c r="B14" t="s">
        <v>92</v>
      </c>
      <c r="D14" s="34" t="s">
        <v>97</v>
      </c>
      <c r="E14" s="34"/>
      <c r="F14" s="34"/>
      <c r="H14" t="s">
        <v>60</v>
      </c>
      <c r="K14" s="45">
        <v>1350000</v>
      </c>
      <c r="L14" s="46"/>
      <c r="M14" s="46"/>
      <c r="N14" s="2"/>
    </row>
    <row r="15" spans="2:14" ht="12.75">
      <c r="B15" t="s">
        <v>89</v>
      </c>
      <c r="D15" s="22" t="s">
        <v>95</v>
      </c>
      <c r="E15" s="22"/>
      <c r="F15" s="22"/>
      <c r="H15" t="s">
        <v>59</v>
      </c>
      <c r="K15" s="43">
        <v>850000</v>
      </c>
      <c r="L15" s="43"/>
      <c r="M15" s="43"/>
      <c r="N15" s="2"/>
    </row>
    <row r="16" spans="2:14" ht="12.75">
      <c r="B16" t="s">
        <v>90</v>
      </c>
      <c r="D16" s="35" t="s">
        <v>94</v>
      </c>
      <c r="E16" s="35"/>
      <c r="F16" s="35"/>
      <c r="H16" t="s">
        <v>88</v>
      </c>
      <c r="K16" s="44">
        <f>K14+K15</f>
        <v>2200000</v>
      </c>
      <c r="L16" s="42"/>
      <c r="M16" s="42"/>
      <c r="N16" s="2"/>
    </row>
    <row r="17" spans="2:14" ht="12.75">
      <c r="B17" t="s">
        <v>91</v>
      </c>
      <c r="D17" s="34" t="s">
        <v>96</v>
      </c>
      <c r="E17" s="34"/>
      <c r="F17" s="34"/>
      <c r="H17" t="s">
        <v>93</v>
      </c>
      <c r="K17" s="43">
        <v>1900000</v>
      </c>
      <c r="L17" s="47"/>
      <c r="M17" s="47"/>
      <c r="N17" s="2"/>
    </row>
    <row r="18" spans="4:14" ht="12.75">
      <c r="D18" s="2"/>
      <c r="E18" s="2"/>
      <c r="F18" s="2"/>
      <c r="H18" t="s">
        <v>0</v>
      </c>
      <c r="K18" s="44">
        <f>K16-K17</f>
        <v>300000</v>
      </c>
      <c r="L18" s="42"/>
      <c r="M18" s="42"/>
      <c r="N18" s="2"/>
    </row>
    <row r="19" spans="4:13" ht="12.75">
      <c r="D19" s="2"/>
      <c r="E19" s="2"/>
      <c r="F19" s="2"/>
      <c r="H19" t="s">
        <v>1</v>
      </c>
      <c r="K19" s="42">
        <v>39</v>
      </c>
      <c r="L19" s="42"/>
      <c r="M19" s="42"/>
    </row>
    <row r="20" spans="2:13" ht="12.75">
      <c r="B20" s="3" t="s">
        <v>63</v>
      </c>
      <c r="K20" s="16"/>
      <c r="L20" s="16"/>
      <c r="M20" s="16"/>
    </row>
    <row r="21" spans="2:8" ht="12.75">
      <c r="B21" t="s">
        <v>64</v>
      </c>
      <c r="F21" s="27">
        <f>K17/K16</f>
        <v>0.8636363636363636</v>
      </c>
      <c r="H21" s="3" t="s">
        <v>62</v>
      </c>
    </row>
    <row r="22" spans="2:18" ht="25.5">
      <c r="B22" t="s">
        <v>65</v>
      </c>
      <c r="F22" s="27">
        <f>I55/K18</f>
        <v>-0.14696102063968797</v>
      </c>
      <c r="I22" s="4" t="s">
        <v>12</v>
      </c>
      <c r="J22" s="4"/>
      <c r="K22" s="4" t="s">
        <v>13</v>
      </c>
      <c r="L22" s="4"/>
      <c r="M22" s="4" t="s">
        <v>14</v>
      </c>
      <c r="N22" s="4"/>
      <c r="O22" s="5" t="s">
        <v>16</v>
      </c>
      <c r="P22" s="4"/>
      <c r="Q22" s="5" t="s">
        <v>15</v>
      </c>
      <c r="R22" s="5"/>
    </row>
    <row r="23" spans="2:17" ht="16.5" customHeight="1">
      <c r="B23" t="s">
        <v>66</v>
      </c>
      <c r="F23" s="27">
        <f>I55/K16</f>
        <v>-0.02004013917813927</v>
      </c>
      <c r="G23" s="2"/>
      <c r="H23" s="6" t="s">
        <v>11</v>
      </c>
      <c r="I23" s="28">
        <f>K17</f>
        <v>1900000</v>
      </c>
      <c r="K23" s="28">
        <f>PMT(M23/12,Q23,I23)</f>
        <v>-13069.858849325534</v>
      </c>
      <c r="M23" s="10">
        <v>0.055</v>
      </c>
      <c r="O23" s="11">
        <v>20</v>
      </c>
      <c r="P23" s="12"/>
      <c r="Q23" s="29">
        <f>O23*12</f>
        <v>240</v>
      </c>
    </row>
    <row r="24" spans="2:17" ht="12.75">
      <c r="B24" t="s">
        <v>67</v>
      </c>
      <c r="F24" s="27">
        <f>I53/K16</f>
        <v>0.05125</v>
      </c>
      <c r="G24" s="2"/>
      <c r="H24" s="6"/>
      <c r="I24" s="36"/>
      <c r="K24" s="36"/>
      <c r="M24" s="2"/>
      <c r="O24" s="36"/>
      <c r="Q24" s="2"/>
    </row>
    <row r="25" spans="7:17" ht="12.75">
      <c r="G25" s="2"/>
      <c r="I25" s="2"/>
      <c r="J25" s="2"/>
      <c r="K25" s="2"/>
      <c r="L25" s="2"/>
      <c r="M25" s="2"/>
      <c r="N25" s="2"/>
      <c r="O25" s="2"/>
      <c r="P25" s="2"/>
      <c r="Q25" s="2"/>
    </row>
    <row r="26" spans="1:18" ht="25.5">
      <c r="A26" s="37" t="s">
        <v>10</v>
      </c>
      <c r="B26" s="38" t="s">
        <v>87</v>
      </c>
      <c r="C26" s="38"/>
      <c r="D26" s="38"/>
      <c r="E26" s="38"/>
      <c r="F26" s="38"/>
      <c r="G26" s="38"/>
      <c r="H26" s="38"/>
      <c r="I26" s="39" t="s">
        <v>80</v>
      </c>
      <c r="J26" s="38"/>
      <c r="K26" s="38" t="s">
        <v>81</v>
      </c>
      <c r="L26" s="38"/>
      <c r="M26" s="38"/>
      <c r="N26" s="38"/>
      <c r="O26" s="38"/>
      <c r="P26" s="38"/>
      <c r="Q26" s="40"/>
      <c r="R26" s="9"/>
    </row>
    <row r="27" spans="1:18" ht="12.75">
      <c r="A27">
        <v>1</v>
      </c>
      <c r="B27" s="3" t="s">
        <v>77</v>
      </c>
      <c r="I27" s="19">
        <f>19000*15</f>
        <v>285000</v>
      </c>
      <c r="K27" s="34" t="s">
        <v>82</v>
      </c>
      <c r="L27" s="34"/>
      <c r="M27" s="34"/>
      <c r="N27" s="34"/>
      <c r="O27" s="34"/>
      <c r="P27" s="34"/>
      <c r="Q27" s="34"/>
      <c r="R27" s="2"/>
    </row>
    <row r="28" spans="1:18" ht="12.75">
      <c r="A28">
        <v>2</v>
      </c>
      <c r="B28" t="s">
        <v>98</v>
      </c>
      <c r="I28" s="20">
        <f>-I27*0.25</f>
        <v>-71250</v>
      </c>
      <c r="K28" s="34" t="s">
        <v>85</v>
      </c>
      <c r="L28" s="34"/>
      <c r="M28" s="34"/>
      <c r="N28" s="34"/>
      <c r="O28" s="34"/>
      <c r="P28" s="34"/>
      <c r="Q28" s="34"/>
      <c r="R28" s="2"/>
    </row>
    <row r="29" spans="1:18" ht="12.75">
      <c r="A29">
        <v>3</v>
      </c>
      <c r="B29" s="3" t="s">
        <v>78</v>
      </c>
      <c r="I29" s="30">
        <f>I27+I28</f>
        <v>213750</v>
      </c>
      <c r="K29" s="34"/>
      <c r="L29" s="34"/>
      <c r="M29" s="34"/>
      <c r="N29" s="34"/>
      <c r="O29" s="34"/>
      <c r="P29" s="34"/>
      <c r="Q29" s="34"/>
      <c r="R29" s="2"/>
    </row>
    <row r="30" spans="1:18" ht="12.75">
      <c r="A30">
        <v>4</v>
      </c>
      <c r="B30" t="s">
        <v>42</v>
      </c>
      <c r="I30" s="20">
        <v>0</v>
      </c>
      <c r="K30" s="34" t="s">
        <v>83</v>
      </c>
      <c r="L30" s="34"/>
      <c r="M30" s="34"/>
      <c r="N30" s="34"/>
      <c r="O30" s="34"/>
      <c r="P30" s="34"/>
      <c r="Q30" s="34"/>
      <c r="R30" s="2"/>
    </row>
    <row r="31" spans="1:18" ht="12.75">
      <c r="A31">
        <v>5</v>
      </c>
      <c r="B31" s="3" t="s">
        <v>79</v>
      </c>
      <c r="I31" s="30">
        <f>I29+I30</f>
        <v>213750</v>
      </c>
      <c r="K31" s="34" t="s">
        <v>84</v>
      </c>
      <c r="L31" s="34"/>
      <c r="M31" s="34"/>
      <c r="N31" s="34"/>
      <c r="O31" s="34"/>
      <c r="P31" s="34"/>
      <c r="Q31" s="34"/>
      <c r="R31" s="2"/>
    </row>
    <row r="32" spans="11:18" ht="12.75">
      <c r="K32" s="34"/>
      <c r="L32" s="34"/>
      <c r="M32" s="34"/>
      <c r="N32" s="34"/>
      <c r="O32" s="34"/>
      <c r="P32" s="34"/>
      <c r="Q32" s="34"/>
      <c r="R32" s="2"/>
    </row>
    <row r="33" spans="2:18" ht="12.75">
      <c r="B33" s="3" t="s">
        <v>76</v>
      </c>
      <c r="K33" s="34"/>
      <c r="L33" s="34"/>
      <c r="M33" s="34"/>
      <c r="N33" s="34"/>
      <c r="O33" s="34"/>
      <c r="P33" s="34"/>
      <c r="Q33" s="34"/>
      <c r="R33" s="2"/>
    </row>
    <row r="34" spans="1:18" ht="12.75">
      <c r="A34">
        <v>6</v>
      </c>
      <c r="B34" t="s">
        <v>43</v>
      </c>
      <c r="H34" s="21">
        <v>26000</v>
      </c>
      <c r="K34" s="34" t="s">
        <v>36</v>
      </c>
      <c r="L34" s="34"/>
      <c r="M34" s="34"/>
      <c r="N34" s="34"/>
      <c r="O34" s="34"/>
      <c r="P34" s="34"/>
      <c r="Q34" s="34"/>
      <c r="R34" s="2"/>
    </row>
    <row r="35" spans="1:18" ht="12.75">
      <c r="A35">
        <v>7</v>
      </c>
      <c r="B35" s="7" t="s">
        <v>44</v>
      </c>
      <c r="H35" s="20">
        <v>0</v>
      </c>
      <c r="K35" s="34"/>
      <c r="L35" s="34"/>
      <c r="M35" s="34"/>
      <c r="N35" s="34"/>
      <c r="O35" s="34"/>
      <c r="P35" s="34"/>
      <c r="Q35" s="34"/>
      <c r="R35" s="2"/>
    </row>
    <row r="36" spans="1:18" ht="12.75">
      <c r="A36">
        <v>8</v>
      </c>
      <c r="B36" s="7" t="s">
        <v>50</v>
      </c>
      <c r="H36" s="20">
        <v>15000</v>
      </c>
      <c r="K36" s="34"/>
      <c r="L36" s="34"/>
      <c r="M36" s="34"/>
      <c r="N36" s="34"/>
      <c r="O36" s="34"/>
      <c r="P36" s="34"/>
      <c r="Q36" s="34"/>
      <c r="R36" s="2"/>
    </row>
    <row r="37" spans="1:18" ht="12.75">
      <c r="A37">
        <v>9</v>
      </c>
      <c r="B37" s="7" t="s">
        <v>45</v>
      </c>
      <c r="H37" s="20">
        <v>0</v>
      </c>
      <c r="K37" s="34"/>
      <c r="L37" s="34"/>
      <c r="M37" s="34"/>
      <c r="N37" s="34"/>
      <c r="O37" s="34"/>
      <c r="P37" s="34"/>
      <c r="Q37" s="34"/>
      <c r="R37" s="2"/>
    </row>
    <row r="38" spans="1:18" ht="12.75">
      <c r="A38">
        <v>10</v>
      </c>
      <c r="B38" s="7" t="s">
        <v>46</v>
      </c>
      <c r="H38" s="20">
        <v>0</v>
      </c>
      <c r="K38" s="34"/>
      <c r="L38" s="34"/>
      <c r="M38" s="34"/>
      <c r="N38" s="34"/>
      <c r="O38" s="34"/>
      <c r="P38" s="34"/>
      <c r="Q38" s="34"/>
      <c r="R38" s="2"/>
    </row>
    <row r="39" spans="1:18" ht="12.75">
      <c r="A39">
        <v>11</v>
      </c>
      <c r="B39" s="7" t="s">
        <v>47</v>
      </c>
      <c r="H39" s="21">
        <v>0</v>
      </c>
      <c r="K39" s="34"/>
      <c r="L39" s="34"/>
      <c r="M39" s="34"/>
      <c r="N39" s="34"/>
      <c r="O39" s="34"/>
      <c r="P39" s="34"/>
      <c r="Q39" s="34"/>
      <c r="R39" s="2"/>
    </row>
    <row r="40" spans="1:18" ht="12.75">
      <c r="A40">
        <v>12</v>
      </c>
      <c r="B40" s="7" t="s">
        <v>48</v>
      </c>
      <c r="H40" s="20">
        <v>0</v>
      </c>
      <c r="K40" s="34"/>
      <c r="L40" s="34"/>
      <c r="M40" s="34"/>
      <c r="N40" s="34"/>
      <c r="O40" s="34"/>
      <c r="P40" s="34"/>
      <c r="Q40" s="34"/>
      <c r="R40" s="2"/>
    </row>
    <row r="41" spans="1:18" ht="12.75">
      <c r="A41">
        <v>13</v>
      </c>
      <c r="B41" s="7" t="s">
        <v>49</v>
      </c>
      <c r="H41" s="20">
        <v>25000</v>
      </c>
      <c r="K41" s="34"/>
      <c r="L41" s="34"/>
      <c r="M41" s="34"/>
      <c r="N41" s="34"/>
      <c r="O41" s="34"/>
      <c r="P41" s="34"/>
      <c r="Q41" s="34"/>
      <c r="R41" s="2"/>
    </row>
    <row r="42" spans="1:18" ht="12.75">
      <c r="A42">
        <v>14</v>
      </c>
      <c r="B42" s="7" t="s">
        <v>51</v>
      </c>
      <c r="H42" s="20">
        <v>10000</v>
      </c>
      <c r="K42" s="34"/>
      <c r="L42" s="34"/>
      <c r="M42" s="34"/>
      <c r="N42" s="34"/>
      <c r="O42" s="34"/>
      <c r="P42" s="34"/>
      <c r="Q42" s="34"/>
      <c r="R42" s="2"/>
    </row>
    <row r="43" spans="1:18" ht="12.75">
      <c r="A43">
        <v>15</v>
      </c>
      <c r="B43" s="8" t="s">
        <v>68</v>
      </c>
      <c r="H43" s="20">
        <v>5000</v>
      </c>
      <c r="K43" s="34"/>
      <c r="L43" s="34"/>
      <c r="M43" s="34"/>
      <c r="N43" s="34"/>
      <c r="O43" s="34"/>
      <c r="P43" s="34"/>
      <c r="Q43" s="34"/>
      <c r="R43" s="2"/>
    </row>
    <row r="44" spans="1:18" ht="12.75">
      <c r="A44">
        <v>16</v>
      </c>
      <c r="B44" s="8" t="s">
        <v>69</v>
      </c>
      <c r="C44" s="2"/>
      <c r="D44" s="2"/>
      <c r="H44" s="21">
        <v>0</v>
      </c>
      <c r="K44" s="34"/>
      <c r="L44" s="34"/>
      <c r="M44" s="34"/>
      <c r="N44" s="34"/>
      <c r="O44" s="34"/>
      <c r="P44" s="34"/>
      <c r="Q44" s="34"/>
      <c r="R44" s="2"/>
    </row>
    <row r="45" spans="1:18" ht="12.75">
      <c r="A45">
        <v>17</v>
      </c>
      <c r="B45" s="8" t="s">
        <v>70</v>
      </c>
      <c r="C45" s="2"/>
      <c r="D45" s="2"/>
      <c r="H45" s="20">
        <v>5000</v>
      </c>
      <c r="K45" s="34"/>
      <c r="L45" s="34"/>
      <c r="M45" s="34"/>
      <c r="N45" s="34"/>
      <c r="O45" s="34"/>
      <c r="P45" s="34"/>
      <c r="Q45" s="34"/>
      <c r="R45" s="2"/>
    </row>
    <row r="46" spans="1:18" ht="12.75">
      <c r="A46">
        <v>18</v>
      </c>
      <c r="B46" s="8" t="s">
        <v>71</v>
      </c>
      <c r="C46" s="2"/>
      <c r="D46" s="2"/>
      <c r="H46" s="20">
        <v>0</v>
      </c>
      <c r="K46" s="34"/>
      <c r="L46" s="34"/>
      <c r="M46" s="34"/>
      <c r="N46" s="34"/>
      <c r="O46" s="34"/>
      <c r="P46" s="34"/>
      <c r="Q46" s="34"/>
      <c r="R46" s="2"/>
    </row>
    <row r="47" spans="1:18" ht="12.75">
      <c r="A47">
        <v>19</v>
      </c>
      <c r="B47" s="8" t="s">
        <v>86</v>
      </c>
      <c r="C47" s="2"/>
      <c r="D47" s="2"/>
      <c r="H47" s="20">
        <v>5000</v>
      </c>
      <c r="K47" s="34"/>
      <c r="L47" s="34"/>
      <c r="M47" s="34"/>
      <c r="N47" s="34"/>
      <c r="O47" s="34"/>
      <c r="P47" s="34"/>
      <c r="Q47" s="34"/>
      <c r="R47" s="2"/>
    </row>
    <row r="48" spans="1:18" ht="12.75">
      <c r="A48">
        <v>20</v>
      </c>
      <c r="B48" s="8" t="s">
        <v>52</v>
      </c>
      <c r="H48" s="20">
        <v>10000</v>
      </c>
      <c r="K48" s="34"/>
      <c r="L48" s="34"/>
      <c r="M48" s="34"/>
      <c r="N48" s="34"/>
      <c r="O48" s="34"/>
      <c r="P48" s="34"/>
      <c r="Q48" s="34"/>
      <c r="R48" s="2"/>
    </row>
    <row r="49" spans="1:18" ht="12.75">
      <c r="A49">
        <v>21</v>
      </c>
      <c r="B49" s="34"/>
      <c r="C49" s="34"/>
      <c r="D49" s="34"/>
      <c r="H49" s="20"/>
      <c r="K49" s="34"/>
      <c r="L49" s="34"/>
      <c r="M49" s="34"/>
      <c r="N49" s="34"/>
      <c r="O49" s="34"/>
      <c r="P49" s="34"/>
      <c r="Q49" s="34"/>
      <c r="R49" s="2"/>
    </row>
    <row r="50" spans="1:18" ht="12.75">
      <c r="A50">
        <v>22</v>
      </c>
      <c r="B50" s="34"/>
      <c r="C50" s="34"/>
      <c r="D50" s="34"/>
      <c r="H50" s="21"/>
      <c r="K50" s="34"/>
      <c r="L50" s="34"/>
      <c r="M50" s="34"/>
      <c r="N50" s="34"/>
      <c r="O50" s="34"/>
      <c r="P50" s="34"/>
      <c r="Q50" s="34"/>
      <c r="R50" s="2"/>
    </row>
    <row r="51" spans="1:18" ht="12.75">
      <c r="A51">
        <v>23</v>
      </c>
      <c r="B51" s="34"/>
      <c r="C51" s="34"/>
      <c r="D51" s="34"/>
      <c r="H51" s="20"/>
      <c r="K51" s="34"/>
      <c r="L51" s="34"/>
      <c r="M51" s="34"/>
      <c r="N51" s="34"/>
      <c r="O51" s="34"/>
      <c r="P51" s="34"/>
      <c r="Q51" s="34"/>
      <c r="R51" s="2"/>
    </row>
    <row r="52" spans="1:18" ht="12.75">
      <c r="A52">
        <v>24</v>
      </c>
      <c r="B52" s="9" t="s">
        <v>75</v>
      </c>
      <c r="C52" s="2"/>
      <c r="D52" s="2"/>
      <c r="I52" s="31">
        <f>SUM(H34:H51)</f>
        <v>101000</v>
      </c>
      <c r="K52" s="34" t="s">
        <v>53</v>
      </c>
      <c r="L52" s="34"/>
      <c r="M52" s="34"/>
      <c r="N52" s="34"/>
      <c r="O52" s="34"/>
      <c r="P52" s="34"/>
      <c r="Q52" s="34"/>
      <c r="R52" s="2"/>
    </row>
    <row r="53" spans="1:18" ht="12.75">
      <c r="A53">
        <v>25</v>
      </c>
      <c r="B53" s="9" t="s">
        <v>74</v>
      </c>
      <c r="C53" s="2"/>
      <c r="D53" s="2"/>
      <c r="I53" s="31">
        <f>I31-I52</f>
        <v>112750</v>
      </c>
      <c r="K53" s="34"/>
      <c r="L53" s="34"/>
      <c r="M53" s="34"/>
      <c r="N53" s="34"/>
      <c r="O53" s="34"/>
      <c r="P53" s="34"/>
      <c r="Q53" s="34"/>
      <c r="R53" s="2"/>
    </row>
    <row r="54" spans="1:18" ht="12.75">
      <c r="A54">
        <v>26</v>
      </c>
      <c r="B54" s="2" t="s">
        <v>72</v>
      </c>
      <c r="C54" s="2"/>
      <c r="D54" s="2"/>
      <c r="I54" s="28">
        <f>K23*12</f>
        <v>-156838.3061919064</v>
      </c>
      <c r="K54" s="34" t="s">
        <v>54</v>
      </c>
      <c r="L54" s="34"/>
      <c r="M54" s="34"/>
      <c r="N54" s="34"/>
      <c r="O54" s="34"/>
      <c r="P54" s="34"/>
      <c r="Q54" s="34"/>
      <c r="R54" s="2"/>
    </row>
    <row r="55" spans="1:18" ht="12.75">
      <c r="A55">
        <v>27</v>
      </c>
      <c r="B55" s="13" t="s">
        <v>73</v>
      </c>
      <c r="I55" s="31">
        <f>SUM(I53:I54)</f>
        <v>-44088.30619190639</v>
      </c>
      <c r="K55" s="34"/>
      <c r="L55" s="34"/>
      <c r="M55" s="34"/>
      <c r="N55" s="34"/>
      <c r="O55" s="34"/>
      <c r="P55" s="34"/>
      <c r="Q55" s="34"/>
      <c r="R55" s="2"/>
    </row>
    <row r="56" spans="1:18" ht="12.75">
      <c r="A56">
        <v>28</v>
      </c>
      <c r="B56" s="15" t="s">
        <v>55</v>
      </c>
      <c r="I56" s="32">
        <f>-I54-(I23*M23)</f>
        <v>52338.30619190639</v>
      </c>
      <c r="K56" s="35" t="s">
        <v>57</v>
      </c>
      <c r="L56" s="35"/>
      <c r="M56" s="35"/>
      <c r="N56" s="35"/>
      <c r="O56" s="35"/>
      <c r="P56" s="35"/>
      <c r="Q56" s="35"/>
      <c r="R56" s="2"/>
    </row>
    <row r="57" spans="1:18" ht="12.75">
      <c r="A57">
        <v>29</v>
      </c>
      <c r="B57" s="14" t="s">
        <v>56</v>
      </c>
      <c r="I57" s="33">
        <f>-K14/K19</f>
        <v>-34615.38461538462</v>
      </c>
      <c r="K57" s="35" t="s">
        <v>58</v>
      </c>
      <c r="L57" s="35"/>
      <c r="M57" s="35"/>
      <c r="N57" s="35"/>
      <c r="O57" s="35"/>
      <c r="P57" s="35"/>
      <c r="Q57" s="35"/>
      <c r="R57" s="2"/>
    </row>
    <row r="58" spans="1:18" ht="12.75">
      <c r="A58">
        <v>30</v>
      </c>
      <c r="B58" s="13" t="s">
        <v>9</v>
      </c>
      <c r="I58" s="30">
        <f>I55+I56+I57</f>
        <v>-26365.384615384617</v>
      </c>
      <c r="K58" s="34"/>
      <c r="L58" s="34"/>
      <c r="M58" s="34"/>
      <c r="N58" s="34"/>
      <c r="O58" s="34"/>
      <c r="P58" s="34"/>
      <c r="Q58" s="34"/>
      <c r="R58" s="2"/>
    </row>
    <row r="62" ht="12.75">
      <c r="A62" s="17" t="s">
        <v>17</v>
      </c>
    </row>
    <row r="63" ht="12.75">
      <c r="A63" s="3" t="s">
        <v>37</v>
      </c>
    </row>
    <row r="64" ht="12.75">
      <c r="A64" s="7" t="s">
        <v>39</v>
      </c>
    </row>
    <row r="65" ht="12.75">
      <c r="A65" s="7" t="s">
        <v>38</v>
      </c>
    </row>
    <row r="66" ht="12.75">
      <c r="A66" s="7"/>
    </row>
    <row r="67" ht="12.75">
      <c r="A67" s="3" t="s">
        <v>26</v>
      </c>
    </row>
    <row r="68" spans="1:2" ht="12.75">
      <c r="A68" s="7"/>
      <c r="B68" t="s">
        <v>27</v>
      </c>
    </row>
    <row r="69" spans="1:2" ht="12.75">
      <c r="A69" s="18" t="s">
        <v>29</v>
      </c>
      <c r="B69" t="s">
        <v>28</v>
      </c>
    </row>
    <row r="70" spans="1:2" ht="12.75">
      <c r="A70" s="18" t="s">
        <v>30</v>
      </c>
      <c r="B70" t="s">
        <v>31</v>
      </c>
    </row>
    <row r="71" spans="1:2" ht="12.75">
      <c r="A71" s="18" t="s">
        <v>29</v>
      </c>
      <c r="B71" t="s">
        <v>32</v>
      </c>
    </row>
    <row r="72" spans="1:2" ht="12.75">
      <c r="A72" s="18" t="s">
        <v>30</v>
      </c>
      <c r="B72" t="s">
        <v>33</v>
      </c>
    </row>
    <row r="73" ht="12.75">
      <c r="A73" s="7" t="s">
        <v>34</v>
      </c>
    </row>
    <row r="74" ht="12.75">
      <c r="A74" s="7" t="s">
        <v>35</v>
      </c>
    </row>
    <row r="75" ht="12.75">
      <c r="A75" s="7"/>
    </row>
    <row r="76" ht="12.75">
      <c r="A76" s="3" t="s">
        <v>18</v>
      </c>
    </row>
    <row r="77" ht="12.75">
      <c r="A77" t="s">
        <v>19</v>
      </c>
    </row>
    <row r="78" ht="12.75">
      <c r="A78" t="s">
        <v>25</v>
      </c>
    </row>
    <row r="80" spans="1:3" ht="12.75">
      <c r="A80" s="23"/>
      <c r="B80" s="24"/>
      <c r="C80" t="s">
        <v>40</v>
      </c>
    </row>
    <row r="81" spans="1:3" ht="12.75">
      <c r="A81" s="25"/>
      <c r="B81" s="26"/>
      <c r="C81" t="s">
        <v>2</v>
      </c>
    </row>
    <row r="84" ht="12.75">
      <c r="A84" t="s">
        <v>24</v>
      </c>
    </row>
  </sheetData>
  <sheetProtection/>
  <mergeCells count="6">
    <mergeCell ref="K19:M19"/>
    <mergeCell ref="K15:M15"/>
    <mergeCell ref="K18:M18"/>
    <mergeCell ref="K14:M14"/>
    <mergeCell ref="K16:M16"/>
    <mergeCell ref="K17:M17"/>
  </mergeCells>
  <hyperlinks>
    <hyperlink ref="I5" r:id="rId1" display="http://www.BiggerPockets.com"/>
    <hyperlink ref="D5" r:id="rId2" display="http://www.chandler-property.com"/>
  </hyperlinks>
  <printOptions/>
  <pageMargins left="0.75" right="0.75" top="0.5" bottom="0.5" header="0.5" footer="0.5"/>
  <pageSetup fitToHeight="1" fitToWidth="1" orientation="portrait" paperSize="9" scale="65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DSCPA</cp:lastModifiedBy>
  <cp:lastPrinted>2008-12-02T00:49:34Z</cp:lastPrinted>
  <dcterms:created xsi:type="dcterms:W3CDTF">2008-02-28T01:15:34Z</dcterms:created>
  <dcterms:modified xsi:type="dcterms:W3CDTF">2018-02-01T16:18:38Z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